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definedNames>
    <definedName name="_xlnm.Print_Area" localSheetId="0">'MYP, MSS'!$B$1:$AB$24</definedName>
  </definedNames>
  <calcPr calcId="145621"/>
</workbook>
</file>

<file path=xl/calcChain.xml><?xml version="1.0" encoding="utf-8"?>
<calcChain xmlns="http://schemas.openxmlformats.org/spreadsheetml/2006/main">
  <c r="O19" i="1" l="1"/>
  <c r="N19" i="1"/>
  <c r="M19" i="1"/>
  <c r="L19" i="1"/>
  <c r="J19" i="1"/>
  <c r="J15" i="1"/>
  <c r="AS15" i="1"/>
  <c r="AQ15" i="1"/>
  <c r="AR15" i="1" s="1"/>
  <c r="AP15" i="1"/>
  <c r="AO15" i="1"/>
  <c r="AN15" i="1"/>
  <c r="AM15" i="1"/>
  <c r="AG15" i="1"/>
  <c r="AE15" i="1"/>
  <c r="I20" i="1" s="1"/>
  <c r="AD15" i="1"/>
  <c r="AC15" i="1"/>
  <c r="G20" i="1" s="1"/>
  <c r="AB15" i="1"/>
  <c r="AA15" i="1"/>
  <c r="E20" i="1" s="1"/>
  <c r="W15" i="1"/>
  <c r="V15" i="1" s="1"/>
  <c r="U15" i="1"/>
  <c r="T15" i="1"/>
  <c r="S15" i="1"/>
  <c r="R15" i="1"/>
  <c r="Q15" i="1"/>
  <c r="K15" i="1"/>
  <c r="K19" i="1" s="1"/>
  <c r="I15" i="1"/>
  <c r="I19" i="1" s="1"/>
  <c r="I21" i="1" s="1"/>
  <c r="H15" i="1"/>
  <c r="H19" i="1" s="1"/>
  <c r="G15" i="1"/>
  <c r="G19" i="1" s="1"/>
  <c r="G21" i="1" s="1"/>
  <c r="F15" i="1"/>
  <c r="F19" i="1" s="1"/>
  <c r="E15" i="1"/>
  <c r="E19" i="1" s="1"/>
  <c r="E21" i="1" s="1"/>
  <c r="K20" i="1" l="1"/>
  <c r="K21" i="1" s="1"/>
  <c r="F20" i="1"/>
  <c r="F21" i="1" s="1"/>
  <c r="L21" i="1" s="1"/>
  <c r="H20" i="1"/>
  <c r="H21" i="1" s="1"/>
  <c r="M21" i="1" s="1"/>
  <c r="J21" i="1"/>
  <c r="O21" i="1"/>
  <c r="O20" i="1"/>
  <c r="L20" i="1"/>
  <c r="AF15" i="1"/>
  <c r="J20" i="1" l="1"/>
  <c r="M20" i="1"/>
  <c r="N20" i="1"/>
  <c r="N21" i="1"/>
</calcChain>
</file>

<file path=xl/sharedStrings.xml><?xml version="1.0" encoding="utf-8"?>
<sst xmlns="http://schemas.openxmlformats.org/spreadsheetml/2006/main" count="106" uniqueCount="49">
  <si>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</si>
  <si>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</si>
  <si>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</si>
  <si>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</si>
  <si>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</si>
  <si>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</si>
  <si>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</si>
  <si>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</si>
  <si>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</si>
  <si>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</si>
  <si>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</si>
  <si>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</si>
  <si>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</si>
  <si>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</si>
  <si>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5.</t>
  </si>
  <si>
    <t>8.</t>
  </si>
  <si>
    <t>2.</t>
  </si>
  <si>
    <t>Antti-Jussi Keskikangas</t>
  </si>
  <si>
    <t>YPJ</t>
  </si>
  <si>
    <t>NJ = Nurmon Jymy  (1925)</t>
  </si>
  <si>
    <t>10.</t>
  </si>
  <si>
    <t>12.</t>
  </si>
  <si>
    <t>YKV</t>
  </si>
  <si>
    <t>YKV = Ylistaron Kilpa-Veljet  (1945)</t>
  </si>
  <si>
    <t xml:space="preserve">YK </t>
  </si>
  <si>
    <t>1.</t>
  </si>
  <si>
    <t>7.</t>
  </si>
  <si>
    <t>11.</t>
  </si>
  <si>
    <t>VäVi</t>
  </si>
  <si>
    <t>3.</t>
  </si>
  <si>
    <t>VäVi = Vähänkyrön Viesti  (1938)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</si>
  <si>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</si>
  <si>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</si>
  <si>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</si>
  <si>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</si>
  <si>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</si>
  <si>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</si>
  <si>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</si>
  <si>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</si>
  <si>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</si>
  <si>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</si>
  <si>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NJ  2</t>
  </si>
  <si>
    <t>4.</t>
  </si>
  <si>
    <t>9.</t>
  </si>
  <si>
    <t>6.</t>
  </si>
  <si>
    <t>PeTo</t>
  </si>
  <si>
    <t>30.11.1991   Ylihärmä</t>
  </si>
  <si>
    <t>YPJ = Ylihärmän Pesis-Junkkarit  (1996),  kasvattajaseura</t>
  </si>
  <si>
    <t>PeTo = Peräseinäjoen Toive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</si>
</sst>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2" borderId="0" xfId="0" applyNumberFormat="1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17</v>
      </c>
      <c r="C1" s="2"/>
      <c r="D1" s="3"/>
      <c r="E1" s="4"/>
      <c r="F1" s="4" t="s">
        <v>46</v>
      </c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2" t="s">
        <v>31</v>
      </c>
      <c r="M2" s="29"/>
      <c r="N2" s="29"/>
      <c r="O2" s="37"/>
      <c r="P2" s="8"/>
      <c r="Q2" s="22" t="s">
        <v>32</v>
      </c>
      <c r="R2" s="29"/>
      <c r="S2" s="29"/>
      <c r="T2" s="29"/>
      <c r="U2" s="36"/>
      <c r="V2" s="37"/>
      <c r="W2" s="8"/>
      <c r="X2" s="38" t="s">
        <v>33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2" t="s">
        <v>34</v>
      </c>
      <c r="AI2" s="29"/>
      <c r="AJ2" s="29"/>
      <c r="AK2" s="37"/>
      <c r="AL2" s="8"/>
      <c r="AM2" s="22" t="s">
        <v>32</v>
      </c>
      <c r="AN2" s="29"/>
      <c r="AO2" s="29"/>
      <c r="AP2" s="29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35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35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2009</v>
      </c>
      <c r="Y4" s="18" t="s">
        <v>15</v>
      </c>
      <c r="Z4" s="1" t="s">
        <v>41</v>
      </c>
      <c r="AA4" s="16">
        <v>8</v>
      </c>
      <c r="AB4" s="16">
        <v>0</v>
      </c>
      <c r="AC4" s="16">
        <v>13</v>
      </c>
      <c r="AD4" s="17">
        <v>3</v>
      </c>
      <c r="AE4" s="16">
        <v>29</v>
      </c>
      <c r="AF4" s="42">
        <v>0.48330000000000001</v>
      </c>
      <c r="AG4" s="15">
        <v>60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>
        <v>2010</v>
      </c>
      <c r="C5" s="18" t="s">
        <v>21</v>
      </c>
      <c r="D5" s="1" t="s">
        <v>22</v>
      </c>
      <c r="E5" s="16">
        <v>1</v>
      </c>
      <c r="F5" s="16">
        <v>0</v>
      </c>
      <c r="G5" s="16">
        <v>0</v>
      </c>
      <c r="H5" s="17">
        <v>0</v>
      </c>
      <c r="I5" s="16">
        <v>1</v>
      </c>
      <c r="J5" s="42">
        <v>0.5</v>
      </c>
      <c r="K5" s="15">
        <v>2</v>
      </c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2010</v>
      </c>
      <c r="Y5" s="18" t="s">
        <v>20</v>
      </c>
      <c r="Z5" s="1" t="s">
        <v>41</v>
      </c>
      <c r="AA5" s="16">
        <v>10</v>
      </c>
      <c r="AB5" s="16">
        <v>1</v>
      </c>
      <c r="AC5" s="16">
        <v>6</v>
      </c>
      <c r="AD5" s="17">
        <v>3</v>
      </c>
      <c r="AE5" s="16">
        <v>39</v>
      </c>
      <c r="AF5" s="42">
        <v>0.65</v>
      </c>
      <c r="AG5" s="15">
        <v>60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2011</v>
      </c>
      <c r="Y6" s="18" t="s">
        <v>14</v>
      </c>
      <c r="Z6" s="1" t="s">
        <v>18</v>
      </c>
      <c r="AA6" s="16">
        <v>18</v>
      </c>
      <c r="AB6" s="16">
        <v>2</v>
      </c>
      <c r="AC6" s="16">
        <v>1</v>
      </c>
      <c r="AD6" s="17">
        <v>26</v>
      </c>
      <c r="AE6" s="16">
        <v>85</v>
      </c>
      <c r="AF6" s="42">
        <v>0.64390000000000003</v>
      </c>
      <c r="AG6" s="15">
        <v>132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2012</v>
      </c>
      <c r="Y7" s="18" t="s">
        <v>16</v>
      </c>
      <c r="Z7" s="1" t="s">
        <v>18</v>
      </c>
      <c r="AA7" s="16">
        <v>15</v>
      </c>
      <c r="AB7" s="16">
        <v>2</v>
      </c>
      <c r="AC7" s="16">
        <v>6</v>
      </c>
      <c r="AD7" s="17">
        <v>32</v>
      </c>
      <c r="AE7" s="16">
        <v>80</v>
      </c>
      <c r="AF7" s="42">
        <v>0.67220000000000002</v>
      </c>
      <c r="AG7" s="15">
        <v>119</v>
      </c>
      <c r="AH7" s="9"/>
      <c r="AI7" s="9" t="s">
        <v>42</v>
      </c>
      <c r="AJ7" s="9"/>
      <c r="AK7" s="9" t="s">
        <v>43</v>
      </c>
      <c r="AL7" s="12"/>
      <c r="AM7" s="16">
        <v>5</v>
      </c>
      <c r="AN7" s="16">
        <v>0</v>
      </c>
      <c r="AO7" s="16">
        <v>2</v>
      </c>
      <c r="AP7" s="16">
        <v>4</v>
      </c>
      <c r="AQ7" s="16">
        <v>17</v>
      </c>
      <c r="AR7" s="45">
        <v>0.65380000000000005</v>
      </c>
      <c r="AS7" s="46">
        <v>26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2013</v>
      </c>
      <c r="C8" s="18" t="s">
        <v>26</v>
      </c>
      <c r="D8" s="1" t="s">
        <v>24</v>
      </c>
      <c r="E8" s="16">
        <v>5</v>
      </c>
      <c r="F8" s="16">
        <v>0</v>
      </c>
      <c r="G8" s="16">
        <v>0</v>
      </c>
      <c r="H8" s="17">
        <v>2</v>
      </c>
      <c r="I8" s="16">
        <v>5</v>
      </c>
      <c r="J8" s="42">
        <v>0.41699999999999998</v>
      </c>
      <c r="K8" s="15">
        <v>12</v>
      </c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2013</v>
      </c>
      <c r="Y8" s="18" t="s">
        <v>25</v>
      </c>
      <c r="Z8" s="1" t="s">
        <v>18</v>
      </c>
      <c r="AA8" s="16">
        <v>18</v>
      </c>
      <c r="AB8" s="16">
        <v>1</v>
      </c>
      <c r="AC8" s="16">
        <v>7</v>
      </c>
      <c r="AD8" s="17">
        <v>54</v>
      </c>
      <c r="AE8" s="16">
        <v>81</v>
      </c>
      <c r="AF8" s="42">
        <v>0.66390000000000005</v>
      </c>
      <c r="AG8" s="15">
        <v>122</v>
      </c>
      <c r="AH8" s="9"/>
      <c r="AI8" s="16" t="s">
        <v>16</v>
      </c>
      <c r="AJ8" s="9" t="s">
        <v>20</v>
      </c>
      <c r="AK8" s="9"/>
      <c r="AL8" s="12"/>
      <c r="AM8" s="16">
        <v>7</v>
      </c>
      <c r="AN8" s="16">
        <v>0</v>
      </c>
      <c r="AO8" s="16">
        <v>1</v>
      </c>
      <c r="AP8" s="16">
        <v>8</v>
      </c>
      <c r="AQ8" s="16">
        <v>36</v>
      </c>
      <c r="AR8" s="45">
        <v>0.62060000000000004</v>
      </c>
      <c r="AS8" s="46">
        <v>58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>
        <v>2014</v>
      </c>
      <c r="C9" s="18" t="s">
        <v>27</v>
      </c>
      <c r="D9" s="1" t="s">
        <v>18</v>
      </c>
      <c r="E9" s="16">
        <v>20</v>
      </c>
      <c r="F9" s="16">
        <v>0</v>
      </c>
      <c r="G9" s="16">
        <v>1</v>
      </c>
      <c r="H9" s="17">
        <v>13</v>
      </c>
      <c r="I9" s="16">
        <v>54</v>
      </c>
      <c r="J9" s="42">
        <v>0.45800000000000002</v>
      </c>
      <c r="K9" s="15">
        <v>118</v>
      </c>
      <c r="L9" s="43"/>
      <c r="M9" s="9"/>
      <c r="N9" s="9"/>
      <c r="O9" s="9"/>
      <c r="P9" s="12"/>
      <c r="Q9" s="16">
        <v>4</v>
      </c>
      <c r="R9" s="16">
        <v>0</v>
      </c>
      <c r="S9" s="17">
        <v>0</v>
      </c>
      <c r="T9" s="16">
        <v>1</v>
      </c>
      <c r="U9" s="16">
        <v>7</v>
      </c>
      <c r="V9" s="44">
        <v>0.35</v>
      </c>
      <c r="W9" s="15">
        <v>20</v>
      </c>
      <c r="X9" s="16"/>
      <c r="Y9" s="18"/>
      <c r="Z9" s="1"/>
      <c r="AA9" s="16"/>
      <c r="AB9" s="16"/>
      <c r="AC9" s="16"/>
      <c r="AD9" s="17"/>
      <c r="AE9" s="16"/>
      <c r="AF9" s="42"/>
      <c r="AG9" s="15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2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2015</v>
      </c>
      <c r="Y10" s="18" t="s">
        <v>29</v>
      </c>
      <c r="Z10" s="1" t="s">
        <v>28</v>
      </c>
      <c r="AA10" s="16">
        <v>16</v>
      </c>
      <c r="AB10" s="16">
        <v>1</v>
      </c>
      <c r="AC10" s="16">
        <v>6</v>
      </c>
      <c r="AD10" s="17">
        <v>32</v>
      </c>
      <c r="AE10" s="16">
        <v>84</v>
      </c>
      <c r="AF10" s="42">
        <v>0.68289999999999995</v>
      </c>
      <c r="AG10" s="15">
        <v>123</v>
      </c>
      <c r="AH10" s="9"/>
      <c r="AI10" s="9" t="s">
        <v>42</v>
      </c>
      <c r="AJ10" s="9"/>
      <c r="AK10" s="9" t="s">
        <v>43</v>
      </c>
      <c r="AL10" s="12"/>
      <c r="AM10" s="16">
        <v>3</v>
      </c>
      <c r="AN10" s="16">
        <v>0</v>
      </c>
      <c r="AO10" s="16">
        <v>0</v>
      </c>
      <c r="AP10" s="16">
        <v>1</v>
      </c>
      <c r="AQ10" s="16">
        <v>4</v>
      </c>
      <c r="AR10" s="45">
        <v>0.28570000000000001</v>
      </c>
      <c r="AS10" s="46">
        <v>14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2"/>
      <c r="K11" s="15"/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2016</v>
      </c>
      <c r="Y11" s="18" t="s">
        <v>25</v>
      </c>
      <c r="Z11" s="1" t="s">
        <v>28</v>
      </c>
      <c r="AA11" s="16">
        <v>14</v>
      </c>
      <c r="AB11" s="16">
        <v>0</v>
      </c>
      <c r="AC11" s="16">
        <v>6</v>
      </c>
      <c r="AD11" s="17">
        <v>11</v>
      </c>
      <c r="AE11" s="16">
        <v>40</v>
      </c>
      <c r="AF11" s="42">
        <v>0.57969999999999999</v>
      </c>
      <c r="AG11" s="15">
        <v>69</v>
      </c>
      <c r="AH11" s="9"/>
      <c r="AI11" s="9"/>
      <c r="AJ11" s="9"/>
      <c r="AK11" s="9"/>
      <c r="AL11" s="12"/>
      <c r="AM11" s="16">
        <v>4</v>
      </c>
      <c r="AN11" s="16">
        <v>0</v>
      </c>
      <c r="AO11" s="16">
        <v>1</v>
      </c>
      <c r="AP11" s="16">
        <v>2</v>
      </c>
      <c r="AQ11" s="16">
        <v>10</v>
      </c>
      <c r="AR11" s="45">
        <v>0.45450000000000002</v>
      </c>
      <c r="AS11" s="46">
        <v>22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/>
      <c r="C12" s="18"/>
      <c r="D12" s="1"/>
      <c r="E12" s="16"/>
      <c r="F12" s="16"/>
      <c r="G12" s="16"/>
      <c r="H12" s="17"/>
      <c r="I12" s="16"/>
      <c r="J12" s="42"/>
      <c r="K12" s="15"/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2017</v>
      </c>
      <c r="Y12" s="18" t="s">
        <v>14</v>
      </c>
      <c r="Z12" s="1" t="s">
        <v>22</v>
      </c>
      <c r="AA12" s="16">
        <v>8</v>
      </c>
      <c r="AB12" s="16">
        <v>0</v>
      </c>
      <c r="AC12" s="16">
        <v>1</v>
      </c>
      <c r="AD12" s="17">
        <v>8</v>
      </c>
      <c r="AE12" s="16">
        <v>46</v>
      </c>
      <c r="AF12" s="42">
        <v>0.71870000000000001</v>
      </c>
      <c r="AG12" s="15">
        <v>64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5"/>
      <c r="AS12" s="46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/>
      <c r="C13" s="18"/>
      <c r="D13" s="1"/>
      <c r="E13" s="16"/>
      <c r="F13" s="16"/>
      <c r="G13" s="16"/>
      <c r="H13" s="17"/>
      <c r="I13" s="16"/>
      <c r="J13" s="42"/>
      <c r="K13" s="15"/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5"/>
      <c r="X13" s="16">
        <v>2018</v>
      </c>
      <c r="Y13" s="18" t="s">
        <v>44</v>
      </c>
      <c r="Z13" s="1" t="s">
        <v>45</v>
      </c>
      <c r="AA13" s="16">
        <v>16</v>
      </c>
      <c r="AB13" s="16">
        <v>2</v>
      </c>
      <c r="AC13" s="16">
        <v>4</v>
      </c>
      <c r="AD13" s="17">
        <v>35</v>
      </c>
      <c r="AE13" s="16">
        <v>91</v>
      </c>
      <c r="AF13" s="42">
        <v>0.6946</v>
      </c>
      <c r="AG13" s="15">
        <v>131.01065361359056</v>
      </c>
      <c r="AH13" s="9"/>
      <c r="AI13" s="9" t="s">
        <v>14</v>
      </c>
      <c r="AJ13" s="9"/>
      <c r="AK13" s="9" t="s">
        <v>44</v>
      </c>
      <c r="AL13" s="12"/>
      <c r="AM13" s="16"/>
      <c r="AN13" s="16"/>
      <c r="AO13" s="16"/>
      <c r="AP13" s="16"/>
      <c r="AQ13" s="16"/>
      <c r="AR13" s="45"/>
      <c r="AS13" s="46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/>
      <c r="C14" s="18"/>
      <c r="D14" s="1"/>
      <c r="E14" s="16"/>
      <c r="F14" s="16"/>
      <c r="G14" s="16"/>
      <c r="H14" s="17"/>
      <c r="I14" s="16"/>
      <c r="J14" s="42"/>
      <c r="K14" s="15"/>
      <c r="L14" s="43"/>
      <c r="M14" s="9"/>
      <c r="N14" s="9"/>
      <c r="O14" s="9"/>
      <c r="P14" s="12"/>
      <c r="Q14" s="16"/>
      <c r="R14" s="16"/>
      <c r="S14" s="17"/>
      <c r="T14" s="16"/>
      <c r="U14" s="16"/>
      <c r="V14" s="44"/>
      <c r="W14" s="15"/>
      <c r="X14" s="16">
        <v>2019</v>
      </c>
      <c r="Y14" s="16" t="s">
        <v>15</v>
      </c>
      <c r="Z14" s="1" t="s">
        <v>45</v>
      </c>
      <c r="AA14" s="16">
        <v>15</v>
      </c>
      <c r="AB14" s="16">
        <v>2</v>
      </c>
      <c r="AC14" s="16">
        <v>13</v>
      </c>
      <c r="AD14" s="16">
        <v>24</v>
      </c>
      <c r="AE14" s="16">
        <v>72</v>
      </c>
      <c r="AF14" s="65">
        <v>0.74219999999999997</v>
      </c>
      <c r="AG14" s="15">
        <v>97</v>
      </c>
      <c r="AH14" s="43"/>
      <c r="AI14" s="9" t="s">
        <v>20</v>
      </c>
      <c r="AJ14" s="9"/>
      <c r="AK14" s="9"/>
      <c r="AM14" s="16"/>
      <c r="AN14" s="16"/>
      <c r="AO14" s="17"/>
      <c r="AP14" s="16"/>
      <c r="AQ14" s="16"/>
      <c r="AR14" s="45"/>
      <c r="AS14" s="15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47" t="s">
        <v>36</v>
      </c>
      <c r="C15" s="7"/>
      <c r="D15" s="6"/>
      <c r="E15" s="48">
        <f>SUM(E4:E14)</f>
        <v>26</v>
      </c>
      <c r="F15" s="48">
        <f>SUM(F4:F14)</f>
        <v>0</v>
      </c>
      <c r="G15" s="48">
        <f>SUM(G4:G14)</f>
        <v>1</v>
      </c>
      <c r="H15" s="48">
        <f>SUM(H4:H14)</f>
        <v>15</v>
      </c>
      <c r="I15" s="48">
        <f>SUM(I4:I14)</f>
        <v>60</v>
      </c>
      <c r="J15" s="49">
        <f>PRODUCT(I15/K15)</f>
        <v>0.45454545454545453</v>
      </c>
      <c r="K15" s="28">
        <f>SUM(K4:K14)</f>
        <v>132</v>
      </c>
      <c r="L15" s="22"/>
      <c r="M15" s="36"/>
      <c r="N15" s="50"/>
      <c r="O15" s="51"/>
      <c r="P15" s="12"/>
      <c r="Q15" s="48">
        <f>SUM(Q4:Q14)</f>
        <v>4</v>
      </c>
      <c r="R15" s="48">
        <f>SUM(R4:R14)</f>
        <v>0</v>
      </c>
      <c r="S15" s="48">
        <f>SUM(S4:S14)</f>
        <v>0</v>
      </c>
      <c r="T15" s="48">
        <f>SUM(T4:T14)</f>
        <v>1</v>
      </c>
      <c r="U15" s="48">
        <f>SUM(U4:U14)</f>
        <v>7</v>
      </c>
      <c r="V15" s="49">
        <f>PRODUCT(U15/W15)</f>
        <v>0.35</v>
      </c>
      <c r="W15" s="28">
        <f>SUM(W4:W14)</f>
        <v>20</v>
      </c>
      <c r="X15" s="19" t="s">
        <v>36</v>
      </c>
      <c r="Y15" s="13"/>
      <c r="Z15" s="11"/>
      <c r="AA15" s="48">
        <f>SUM(AA4:AA14)</f>
        <v>138</v>
      </c>
      <c r="AB15" s="48">
        <f>SUM(AB4:AB14)</f>
        <v>11</v>
      </c>
      <c r="AC15" s="48">
        <f>SUM(AC4:AC14)</f>
        <v>63</v>
      </c>
      <c r="AD15" s="48">
        <f>SUM(AD4:AD14)</f>
        <v>228</v>
      </c>
      <c r="AE15" s="48">
        <f>SUM(AE4:AE14)</f>
        <v>647</v>
      </c>
      <c r="AF15" s="49">
        <f>PRODUCT(AE15/AG15)</f>
        <v>0.66222409920198233</v>
      </c>
      <c r="AG15" s="28">
        <f>SUM(AG4:AG14)</f>
        <v>977.01065361359053</v>
      </c>
      <c r="AH15" s="22"/>
      <c r="AI15" s="36"/>
      <c r="AJ15" s="50"/>
      <c r="AK15" s="51"/>
      <c r="AL15" s="12"/>
      <c r="AM15" s="48">
        <f>SUM(AM4:AM14)</f>
        <v>19</v>
      </c>
      <c r="AN15" s="48">
        <f>SUM(AN4:AN14)</f>
        <v>0</v>
      </c>
      <c r="AO15" s="48">
        <f>SUM(AO4:AO14)</f>
        <v>4</v>
      </c>
      <c r="AP15" s="48">
        <f>SUM(AP4:AP14)</f>
        <v>15</v>
      </c>
      <c r="AQ15" s="48">
        <f>SUM(AQ4:AQ14)</f>
        <v>67</v>
      </c>
      <c r="AR15" s="49">
        <f>PRODUCT(AQ15/AS15)</f>
        <v>0.55833333333333335</v>
      </c>
      <c r="AS15" s="41">
        <f>SUM(AS4:AS14)</f>
        <v>120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5"/>
      <c r="K16" s="15"/>
      <c r="L16" s="12"/>
      <c r="M16" s="12"/>
      <c r="N16" s="12"/>
      <c r="O16" s="12"/>
      <c r="P16" s="20"/>
      <c r="Q16" s="20"/>
      <c r="R16" s="21"/>
      <c r="S16" s="20"/>
      <c r="T16" s="20"/>
      <c r="U16" s="12"/>
      <c r="V16" s="12"/>
      <c r="W16" s="15"/>
      <c r="X16" s="20"/>
      <c r="Y16" s="20"/>
      <c r="Z16" s="20"/>
      <c r="AA16" s="20"/>
      <c r="AB16" s="20"/>
      <c r="AC16" s="20"/>
      <c r="AD16" s="20"/>
      <c r="AE16" s="20"/>
      <c r="AF16" s="25"/>
      <c r="AG16" s="15"/>
      <c r="AH16" s="12"/>
      <c r="AI16" s="12"/>
      <c r="AJ16" s="12"/>
      <c r="AK16" s="12"/>
      <c r="AL16" s="20"/>
      <c r="AM16" s="20"/>
      <c r="AN16" s="21"/>
      <c r="AO16" s="20"/>
      <c r="AP16" s="20"/>
      <c r="AQ16" s="12"/>
      <c r="AR16" s="12"/>
      <c r="AS16" s="15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52" t="s">
        <v>37</v>
      </c>
      <c r="C17" s="53"/>
      <c r="D17" s="54"/>
      <c r="E17" s="11" t="s">
        <v>2</v>
      </c>
      <c r="F17" s="9" t="s">
        <v>6</v>
      </c>
      <c r="G17" s="11" t="s">
        <v>4</v>
      </c>
      <c r="H17" s="9" t="s">
        <v>5</v>
      </c>
      <c r="I17" s="9" t="s">
        <v>8</v>
      </c>
      <c r="J17" s="9" t="s">
        <v>9</v>
      </c>
      <c r="K17" s="12"/>
      <c r="L17" s="9" t="s">
        <v>10</v>
      </c>
      <c r="M17" s="9" t="s">
        <v>11</v>
      </c>
      <c r="N17" s="9" t="s">
        <v>38</v>
      </c>
      <c r="O17" s="9" t="s">
        <v>39</v>
      </c>
      <c r="Q17" s="21"/>
      <c r="R17" s="21" t="s">
        <v>12</v>
      </c>
      <c r="S17" s="21"/>
      <c r="T17" s="20" t="s">
        <v>47</v>
      </c>
      <c r="U17" s="12"/>
      <c r="V17" s="15"/>
      <c r="W17" s="15"/>
      <c r="X17" s="55"/>
      <c r="Y17" s="55"/>
      <c r="Z17" s="55"/>
      <c r="AA17" s="55"/>
      <c r="AB17" s="55"/>
      <c r="AC17" s="21"/>
      <c r="AD17" s="21"/>
      <c r="AE17" s="21"/>
      <c r="AF17" s="20"/>
      <c r="AG17" s="20"/>
      <c r="AH17" s="20"/>
      <c r="AI17" s="20"/>
      <c r="AJ17" s="20"/>
      <c r="AK17" s="20"/>
      <c r="AM17" s="15"/>
      <c r="AN17" s="55"/>
      <c r="AO17" s="55"/>
      <c r="AP17" s="55"/>
      <c r="AQ17" s="55"/>
      <c r="AR17" s="55"/>
      <c r="AS17" s="55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23" t="s">
        <v>40</v>
      </c>
      <c r="C18" s="3"/>
      <c r="D18" s="24"/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7">
        <v>0</v>
      </c>
      <c r="K18" s="20">
        <v>0</v>
      </c>
      <c r="L18" s="58">
        <v>0</v>
      </c>
      <c r="M18" s="58">
        <v>0</v>
      </c>
      <c r="N18" s="58">
        <v>0</v>
      </c>
      <c r="O18" s="58">
        <v>0</v>
      </c>
      <c r="Q18" s="21"/>
      <c r="R18" s="21"/>
      <c r="S18" s="21"/>
      <c r="T18" s="20" t="s">
        <v>19</v>
      </c>
      <c r="U18" s="20"/>
      <c r="V18" s="20"/>
      <c r="W18" s="20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0"/>
      <c r="AL18" s="20"/>
      <c r="AM18" s="20"/>
      <c r="AN18" s="21"/>
      <c r="AO18" s="21"/>
      <c r="AP18" s="21"/>
      <c r="AQ18" s="21"/>
      <c r="AR18" s="21"/>
      <c r="AS18" s="21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59" t="s">
        <v>13</v>
      </c>
      <c r="C19" s="60"/>
      <c r="D19" s="61"/>
      <c r="E19" s="56">
        <f>PRODUCT(E15+Q15)</f>
        <v>30</v>
      </c>
      <c r="F19" s="56">
        <f>PRODUCT(F15+R15)</f>
        <v>0</v>
      </c>
      <c r="G19" s="56">
        <f>PRODUCT(G15+S15)</f>
        <v>1</v>
      </c>
      <c r="H19" s="56">
        <f>PRODUCT(H15+T15)</f>
        <v>16</v>
      </c>
      <c r="I19" s="56">
        <f>PRODUCT(I15+U15)</f>
        <v>67</v>
      </c>
      <c r="J19" s="57">
        <f>PRODUCT(I19/K19)</f>
        <v>0.44078947368421051</v>
      </c>
      <c r="K19" s="20">
        <f>PRODUCT(K15+W15)</f>
        <v>152</v>
      </c>
      <c r="L19" s="58">
        <f>PRODUCT((F19+G19)/E19)</f>
        <v>3.3333333333333333E-2</v>
      </c>
      <c r="M19" s="58">
        <f>PRODUCT(H19/E19)</f>
        <v>0.53333333333333333</v>
      </c>
      <c r="N19" s="58">
        <f>PRODUCT((F19+G19+H19)/E19)</f>
        <v>0.56666666666666665</v>
      </c>
      <c r="O19" s="58">
        <f>PRODUCT(I19/E19)</f>
        <v>2.2333333333333334</v>
      </c>
      <c r="Q19" s="21"/>
      <c r="R19" s="21"/>
      <c r="S19" s="21"/>
      <c r="T19" s="20" t="s">
        <v>23</v>
      </c>
      <c r="U19" s="20"/>
      <c r="V19" s="20"/>
      <c r="W19" s="20"/>
      <c r="X19" s="20"/>
      <c r="Y19" s="20"/>
      <c r="Z19" s="20"/>
      <c r="AA19" s="20"/>
      <c r="AB19" s="20"/>
      <c r="AC19" s="21"/>
      <c r="AD19" s="21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4" t="s">
        <v>33</v>
      </c>
      <c r="C20" s="27"/>
      <c r="D20" s="26"/>
      <c r="E20" s="56">
        <f>PRODUCT(AA15+AM15)</f>
        <v>157</v>
      </c>
      <c r="F20" s="56">
        <f>PRODUCT(AB15+AN15)</f>
        <v>11</v>
      </c>
      <c r="G20" s="56">
        <f>PRODUCT(AC15+AO15)</f>
        <v>67</v>
      </c>
      <c r="H20" s="56">
        <f>PRODUCT(AD15+AP15)</f>
        <v>243</v>
      </c>
      <c r="I20" s="56">
        <f>PRODUCT(AE15+AQ15)</f>
        <v>714</v>
      </c>
      <c r="J20" s="57">
        <f>PRODUCT(I20/K20)</f>
        <v>0.65085967729489203</v>
      </c>
      <c r="K20" s="12">
        <f>PRODUCT(AG15+AS15)</f>
        <v>1097.0106536135904</v>
      </c>
      <c r="L20" s="58">
        <f>PRODUCT((F20+G20)/E20)</f>
        <v>0.49681528662420382</v>
      </c>
      <c r="M20" s="58">
        <f>PRODUCT(H20/E20)</f>
        <v>1.5477707006369428</v>
      </c>
      <c r="N20" s="58">
        <f>PRODUCT((F20+G20+H20)/E20)</f>
        <v>2.0445859872611467</v>
      </c>
      <c r="O20" s="58">
        <f>PRODUCT(I20/E20)</f>
        <v>4.547770700636943</v>
      </c>
      <c r="Q20" s="21"/>
      <c r="R20" s="21"/>
      <c r="S20" s="20"/>
      <c r="T20" s="20" t="s">
        <v>30</v>
      </c>
      <c r="U20" s="12"/>
      <c r="V20" s="12"/>
      <c r="W20" s="20"/>
      <c r="X20" s="20"/>
      <c r="Y20" s="20"/>
      <c r="Z20" s="20"/>
      <c r="AA20" s="20"/>
      <c r="AB20" s="20"/>
      <c r="AC20" s="21"/>
      <c r="AD20" s="21"/>
      <c r="AE20" s="21"/>
      <c r="AF20" s="21"/>
      <c r="AG20" s="21"/>
      <c r="AH20" s="21"/>
      <c r="AI20" s="21"/>
      <c r="AJ20" s="21"/>
      <c r="AK20" s="20"/>
      <c r="AL20" s="12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62" t="s">
        <v>36</v>
      </c>
      <c r="C21" s="63"/>
      <c r="D21" s="64"/>
      <c r="E21" s="56">
        <f>SUM(E18:E20)</f>
        <v>187</v>
      </c>
      <c r="F21" s="56">
        <f t="shared" ref="F21:I21" si="0">SUM(F18:F20)</f>
        <v>11</v>
      </c>
      <c r="G21" s="56">
        <f t="shared" si="0"/>
        <v>68</v>
      </c>
      <c r="H21" s="56">
        <f t="shared" si="0"/>
        <v>259</v>
      </c>
      <c r="I21" s="56">
        <f t="shared" si="0"/>
        <v>781</v>
      </c>
      <c r="J21" s="57">
        <f>PRODUCT(I21/K21)</f>
        <v>0.62529490660503195</v>
      </c>
      <c r="K21" s="20">
        <f>SUM(K18:K20)</f>
        <v>1249.0106536135904</v>
      </c>
      <c r="L21" s="58">
        <f>PRODUCT((F21+G21)/E21)</f>
        <v>0.42245989304812837</v>
      </c>
      <c r="M21" s="58">
        <f>PRODUCT(H21/E21)</f>
        <v>1.3850267379679144</v>
      </c>
      <c r="N21" s="58">
        <f>PRODUCT((F21+G21+H21)/E21)</f>
        <v>1.8074866310160427</v>
      </c>
      <c r="O21" s="58">
        <f>PRODUCT(I21/E21)</f>
        <v>4.1764705882352944</v>
      </c>
      <c r="Q21" s="12"/>
      <c r="R21" s="12"/>
      <c r="S21" s="12"/>
      <c r="T21" s="66" t="s">
        <v>48</v>
      </c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12"/>
      <c r="F22" s="12"/>
      <c r="G22" s="12"/>
      <c r="H22" s="12"/>
      <c r="I22" s="12"/>
      <c r="J22" s="20"/>
      <c r="K22" s="20"/>
      <c r="L22" s="12"/>
      <c r="M22" s="12"/>
      <c r="N22" s="12"/>
      <c r="O22" s="12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1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1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1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1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1"/>
      <c r="AJ176" s="21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1"/>
      <c r="AJ177" s="21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1"/>
      <c r="AJ178" s="21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1"/>
      <c r="AJ179" s="21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1"/>
      <c r="AJ180" s="21"/>
      <c r="AK180" s="20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1"/>
      <c r="AJ181" s="21"/>
      <c r="AK181" s="20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1"/>
      <c r="AJ182" s="21"/>
      <c r="AK182" s="20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1"/>
      <c r="AJ183" s="21"/>
      <c r="AK183" s="20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1"/>
      <c r="AJ184" s="21"/>
      <c r="AK184" s="20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1"/>
      <c r="AJ185" s="21"/>
      <c r="AK185" s="20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1"/>
      <c r="AJ186" s="21"/>
      <c r="AK186" s="12"/>
      <c r="AL186" s="12"/>
    </row>
    <row r="187" spans="1:57" x14ac:dyDescent="0.25">
      <c r="R187" s="15"/>
      <c r="S187" s="15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1"/>
      <c r="AJ187" s="21"/>
    </row>
    <row r="188" spans="1:57" x14ac:dyDescent="0.25">
      <c r="R188" s="15"/>
      <c r="S188" s="15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1"/>
      <c r="AJ188" s="21"/>
    </row>
    <row r="189" spans="1:57" x14ac:dyDescent="0.25">
      <c r="R189" s="15"/>
      <c r="S189" s="15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1"/>
      <c r="AJ189" s="21"/>
    </row>
    <row r="190" spans="1:57" x14ac:dyDescent="0.25">
      <c r="L190"/>
      <c r="M190"/>
      <c r="N190"/>
      <c r="O190"/>
      <c r="P190"/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:57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ht="14.25" x14ac:dyDescent="0.2">
      <c r="L217"/>
      <c r="M217"/>
      <c r="N217"/>
      <c r="O217"/>
      <c r="P217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ht="14.25" x14ac:dyDescent="0.2">
      <c r="L218"/>
      <c r="M218"/>
      <c r="N218"/>
      <c r="O218"/>
      <c r="P218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</sheetData>
  <sortState ref="X13:AR14">
    <sortCondition ref="X13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2019-08-26T22:02:41Z</dcterms:modified>
</cp:coreProperties>
</file>